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\Dropbox\PCSAO\FJA\"/>
    </mc:Choice>
  </mc:AlternateContent>
  <bookViews>
    <workbookView xWindow="0" yWindow="0" windowWidth="20490" windowHeight="7155"/>
  </bookViews>
  <sheets>
    <sheet name="AvailHrs" sheetId="1" r:id="rId1"/>
    <sheet name="WorkloadImpact" sheetId="5" r:id="rId2"/>
    <sheet name="Caseload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E11" i="3"/>
  <c r="G21" i="1"/>
  <c r="E21" i="1"/>
  <c r="E13" i="1"/>
  <c r="E17" i="1"/>
  <c r="C5" i="3"/>
  <c r="C5" i="5"/>
  <c r="G13" i="1"/>
  <c r="G17" i="1"/>
  <c r="G19" i="5"/>
  <c r="G21" i="5"/>
  <c r="E19" i="5"/>
  <c r="E21" i="5"/>
  <c r="G13" i="3"/>
  <c r="G25" i="3"/>
  <c r="G19" i="3"/>
  <c r="G15" i="3"/>
  <c r="G23" i="3"/>
  <c r="G27" i="3"/>
  <c r="E13" i="3"/>
  <c r="E15" i="3"/>
  <c r="E23" i="3"/>
  <c r="E17" i="3"/>
  <c r="G17" i="3"/>
  <c r="G21" i="3"/>
  <c r="E25" i="3"/>
  <c r="E27" i="3"/>
  <c r="E19" i="3"/>
  <c r="E21" i="3"/>
</calcChain>
</file>

<file path=xl/sharedStrings.xml><?xml version="1.0" encoding="utf-8"?>
<sst xmlns="http://schemas.openxmlformats.org/spreadsheetml/2006/main" count="74" uniqueCount="46">
  <si>
    <t>Public Children Services Association of Ohio</t>
  </si>
  <si>
    <t>Workload and Caseload Analysis Calculator</t>
  </si>
  <si>
    <t>Enter number of paid hours in work week:</t>
  </si>
  <si>
    <t>Total personnel hours per year: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</si>
  <si>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</si>
  <si>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</si>
  <si>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</si>
  <si>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</si>
  <si>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</si>
  <si>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</si>
  <si>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</si>
  <si>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</si>
  <si>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</si>
  <si>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</si>
  <si>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Worksheet #1: Available Hours</t>
  </si>
  <si>
    <t xml:space="preserve"> </t>
  </si>
  <si>
    <t>Worksheet #2: Workload Impact and Efficiency</t>
  </si>
  <si>
    <t>Intake</t>
  </si>
  <si>
    <t>Ongoing</t>
  </si>
  <si>
    <t>Workload Efficiency and Impact Average:</t>
  </si>
  <si>
    <t>Workload Efficiency and Impact Composite Score:</t>
  </si>
  <si>
    <t>Enter county agency resource level, including internal supports and efficiencies (0, 1, 2):</t>
  </si>
  <si>
    <t>Enter availability of external supports, including local services and referral options (0, 1, 2):</t>
  </si>
  <si>
    <t>Enter supervision rating (0, 1, 2):</t>
  </si>
  <si>
    <t>Enter turnover/tenure rating (0, 1, 2):</t>
  </si>
  <si>
    <t>Enter percentage of time spent on non-casework activity (paid leave, etc.):</t>
  </si>
  <si>
    <t>TR</t>
  </si>
  <si>
    <t>AR</t>
  </si>
  <si>
    <t>Worksheet #3: Caseload and Workload Calculation</t>
  </si>
  <si>
    <t>Enter agency expectations regarding requirements and quality measures (0, 1, 2):</t>
  </si>
  <si>
    <t>Name:</t>
  </si>
  <si>
    <t>. . . will take 75% of time in available hours:</t>
  </si>
  <si>
    <t>. . . will receive only 25% of time in available hours:</t>
  </si>
  <si>
    <t>Enter average number of cases opened per month (intake) and cases active per month (ongoing):</t>
  </si>
  <si>
    <t>Average monthly caseload per FTE:</t>
  </si>
  <si>
    <t>[Test] County Children Services</t>
  </si>
  <si>
    <t>Hours available for casework activities annually (caseworker FTEs only):</t>
  </si>
  <si>
    <t>Additional hours available for casework activities annually (aides, overtime):</t>
  </si>
  <si>
    <t>Combined hours available for casework activities annually:</t>
  </si>
  <si>
    <t>Enter number of FTE caseworkers assigned to manage workload:</t>
  </si>
  <si>
    <t>Total hours available PER MONTH for casework-specific activities (based on Worksheet #1, Line 7):</t>
  </si>
  <si>
    <t>Number of FTE caseworkers assigned to manage workload (Worksheet #1, Line 1):</t>
  </si>
  <si>
    <t>Per caseworker, 35% of cases . . . :</t>
  </si>
  <si>
    <t>Average time spent PER MONTH per caseworker on a high-demand case:</t>
  </si>
  <si>
    <t>Per caseworker, 65% of cases . . . :</t>
  </si>
  <si>
    <t>Average time spent PER MONTH per caseworker on a case that is not high demand: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</si>
</sst>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49" fontId="0" fillId="2" borderId="2" xfId="0" applyNumberForma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49" fontId="0" fillId="2" borderId="5" xfId="0" applyNumberFormat="1" applyFill="1" applyBorder="1" applyAlignment="1">
      <alignment horizontal="right"/>
    </xf>
    <xf numFmtId="0" fontId="0" fillId="2" borderId="0" xfId="0" applyFill="1" applyBorder="1"/>
    <xf numFmtId="0" fontId="0" fillId="2" borderId="6" xfId="0" applyFill="1" applyBorder="1"/>
    <xf numFmtId="49" fontId="3" fillId="2" borderId="5" xfId="0" applyNumberFormat="1" applyFont="1" applyFill="1" applyBorder="1" applyAlignment="1">
      <alignment horizontal="left"/>
    </xf>
    <xf numFmtId="49" fontId="0" fillId="2" borderId="5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2" borderId="7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3" fontId="2" fillId="2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9" fontId="2" fillId="3" borderId="1" xfId="1" applyFont="1" applyFill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3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164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7</xdr:col>
      <xdr:colOff>161925</xdr:colOff>
      <xdr:row>28</xdr:row>
      <xdr:rowOff>190500</xdr:rowOff>
    </xdr:to>
    <xdr:sp macro="" textlink="" fLocksText="0">
      <xdr:nvSpPr>
        <xdr:cNvPr id="2" name="TextBox 1"/>
        <xdr:cNvSpPr txBox="1"/>
      </xdr:nvSpPr>
      <xdr:spPr>
        <a:xfrm>
          <a:off x="180975" y="5905500"/>
          <a:ext cx="8353425" cy="1190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Notes</a:t>
          </a:r>
        </a:p>
        <a:p>
          <a:endParaRPr lang="en-US" sz="1200" b="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7</xdr:col>
      <xdr:colOff>161925</xdr:colOff>
      <xdr:row>28</xdr:row>
      <xdr:rowOff>190500</xdr:rowOff>
    </xdr:to>
    <xdr:sp macro="" textlink="" fLocksText="0">
      <xdr:nvSpPr>
        <xdr:cNvPr id="2" name="TextBox 1"/>
        <xdr:cNvSpPr txBox="1"/>
      </xdr:nvSpPr>
      <xdr:spPr>
        <a:xfrm>
          <a:off x="180975" y="5905500"/>
          <a:ext cx="8353425" cy="1190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Notes</a:t>
          </a:r>
        </a:p>
        <a:p>
          <a:endParaRPr lang="en-US" sz="1200" b="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161925</xdr:colOff>
      <xdr:row>34</xdr:row>
      <xdr:rowOff>190500</xdr:rowOff>
    </xdr:to>
    <xdr:sp macro="" textlink="" fLocksText="0">
      <xdr:nvSpPr>
        <xdr:cNvPr id="3" name="TextBox 2"/>
        <xdr:cNvSpPr txBox="1"/>
      </xdr:nvSpPr>
      <xdr:spPr>
        <a:xfrm>
          <a:off x="180975" y="7705725"/>
          <a:ext cx="8353425" cy="1190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Notes</a:t>
          </a:r>
        </a:p>
        <a:p>
          <a:endParaRPr lang="en-US" sz="1200" b="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showGridLines="0" showRowColHeaders="0" tabSelected="1" zoomScaleNormal="100" workbookViewId="0">
      <selection activeCell="C5" sqref="C5"/>
    </sheetView>
  </sheetViews>
  <sheetFormatPr defaultRowHeight="15.75" x14ac:dyDescent="0.25"/>
  <cols>
    <col min="1" max="1" width="2.7109375" style="43" customWidth="1"/>
    <col min="2" max="2" width="6.28515625" style="2" customWidth="1"/>
    <col min="3" max="3" width="87.7109375" customWidth="1"/>
    <col min="4" max="4" width="2.7109375" customWidth="1"/>
    <col min="5" max="5" width="11.7109375" style="19" customWidth="1"/>
    <col min="6" max="6" width="2.7109375" customWidth="1"/>
    <col min="7" max="7" width="11.7109375" style="19" customWidth="1"/>
    <col min="8" max="8" width="2.7109375" customWidth="1"/>
    <col min="9" max="9" width="2.7109375" style="43" customWidth="1"/>
    <col min="10" max="26" width="9.140625" style="43"/>
  </cols>
  <sheetData>
    <row r="1" spans="1:26" x14ac:dyDescent="0.25">
      <c r="B1" s="3"/>
      <c r="C1" s="4"/>
      <c r="D1" s="4"/>
      <c r="E1" s="16"/>
      <c r="F1" s="4"/>
      <c r="G1" s="16"/>
      <c r="H1" s="5"/>
    </row>
    <row r="2" spans="1:26" ht="15" x14ac:dyDescent="0.25">
      <c r="B2" s="47" t="s">
        <v>0</v>
      </c>
      <c r="C2" s="48"/>
      <c r="D2" s="48"/>
      <c r="E2" s="48"/>
      <c r="F2" s="48"/>
      <c r="G2" s="48"/>
      <c r="H2" s="49"/>
    </row>
    <row r="3" spans="1:26" ht="23.25" x14ac:dyDescent="0.35">
      <c r="B3" s="50" t="s">
        <v>1</v>
      </c>
      <c r="C3" s="51"/>
      <c r="D3" s="51"/>
      <c r="E3" s="51"/>
      <c r="F3" s="51"/>
      <c r="G3" s="51"/>
      <c r="H3" s="52"/>
    </row>
    <row r="4" spans="1:26" ht="8.1" customHeight="1" x14ac:dyDescent="0.35">
      <c r="B4" s="34"/>
      <c r="C4" s="35"/>
      <c r="D4" s="35"/>
      <c r="E4" s="35"/>
      <c r="F4" s="35"/>
      <c r="G4" s="35"/>
      <c r="H4" s="36"/>
    </row>
    <row r="5" spans="1:26" ht="23.25" x14ac:dyDescent="0.35">
      <c r="B5" s="39" t="s">
        <v>30</v>
      </c>
      <c r="C5" s="40" t="s">
        <v>35</v>
      </c>
      <c r="D5" s="38"/>
      <c r="E5" s="37" t="s">
        <v>26</v>
      </c>
      <c r="F5" s="38"/>
      <c r="G5" s="37" t="s">
        <v>27</v>
      </c>
      <c r="H5" s="36"/>
    </row>
    <row r="6" spans="1:26" ht="8.1" customHeight="1" x14ac:dyDescent="0.25">
      <c r="B6" s="6"/>
      <c r="C6" s="7"/>
      <c r="D6" s="7"/>
      <c r="E6" s="17"/>
      <c r="F6" s="7"/>
      <c r="G6" s="17"/>
      <c r="H6" s="8"/>
    </row>
    <row r="7" spans="1:26" ht="18.75" x14ac:dyDescent="0.3">
      <c r="B7" s="9" t="s">
        <v>14</v>
      </c>
      <c r="C7" s="7"/>
      <c r="D7" s="25"/>
      <c r="E7" s="24" t="s">
        <v>17</v>
      </c>
      <c r="F7" s="7"/>
      <c r="G7" s="24" t="s">
        <v>18</v>
      </c>
      <c r="H7" s="8"/>
    </row>
    <row r="8" spans="1:26" ht="8.1" customHeight="1" x14ac:dyDescent="0.25">
      <c r="B8" s="6"/>
      <c r="C8" s="7"/>
      <c r="D8" s="7"/>
      <c r="E8" s="17"/>
      <c r="F8" s="7"/>
      <c r="G8" s="17"/>
      <c r="H8" s="8"/>
    </row>
    <row r="9" spans="1:26" s="1" customFormat="1" ht="39.950000000000003" customHeight="1" x14ac:dyDescent="0.25">
      <c r="A9" s="44"/>
      <c r="B9" s="10" t="s">
        <v>4</v>
      </c>
      <c r="C9" s="11" t="s">
        <v>39</v>
      </c>
      <c r="D9" s="11"/>
      <c r="E9" s="26"/>
      <c r="F9" s="11"/>
      <c r="G9" s="26"/>
      <c r="H9" s="12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8.1" customHeight="1" x14ac:dyDescent="0.25">
      <c r="B10" s="6"/>
      <c r="C10" s="7"/>
      <c r="D10" s="7"/>
      <c r="E10" s="17"/>
      <c r="F10" s="7"/>
      <c r="G10" s="17"/>
      <c r="H10" s="8"/>
    </row>
    <row r="11" spans="1:26" s="1" customFormat="1" ht="39.950000000000003" customHeight="1" x14ac:dyDescent="0.25">
      <c r="A11" s="44"/>
      <c r="B11" s="10" t="s">
        <v>5</v>
      </c>
      <c r="C11" s="11" t="s">
        <v>2</v>
      </c>
      <c r="D11" s="11"/>
      <c r="E11" s="27"/>
      <c r="F11" s="11"/>
      <c r="G11" s="27"/>
      <c r="H11" s="1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8.1" customHeight="1" x14ac:dyDescent="0.25">
      <c r="B12" s="6"/>
      <c r="C12" s="7"/>
      <c r="D12" s="7"/>
      <c r="E12" s="17"/>
      <c r="F12" s="7"/>
      <c r="G12" s="17"/>
      <c r="H12" s="8"/>
    </row>
    <row r="13" spans="1:26" s="1" customFormat="1" ht="39.950000000000003" customHeight="1" x14ac:dyDescent="0.25">
      <c r="A13" s="44"/>
      <c r="B13" s="10" t="s">
        <v>6</v>
      </c>
      <c r="C13" s="11" t="s">
        <v>3</v>
      </c>
      <c r="D13" s="11"/>
      <c r="E13" s="20">
        <f>E9*E11*52</f>
        <v>0</v>
      </c>
      <c r="F13" s="11"/>
      <c r="G13" s="20">
        <f>G9*G11*52</f>
        <v>0</v>
      </c>
      <c r="H13" s="1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8.1" customHeight="1" x14ac:dyDescent="0.25">
      <c r="B14" s="6"/>
      <c r="C14" s="7"/>
      <c r="D14" s="7"/>
      <c r="E14" s="17"/>
      <c r="F14" s="7"/>
      <c r="G14" s="17"/>
      <c r="H14" s="8"/>
    </row>
    <row r="15" spans="1:26" s="1" customFormat="1" ht="39.950000000000003" customHeight="1" x14ac:dyDescent="0.25">
      <c r="A15" s="44"/>
      <c r="B15" s="10" t="s">
        <v>7</v>
      </c>
      <c r="C15" s="11" t="s">
        <v>25</v>
      </c>
      <c r="D15" s="11"/>
      <c r="E15" s="28"/>
      <c r="F15" s="11"/>
      <c r="G15" s="28"/>
      <c r="H15" s="1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8.1" customHeight="1" x14ac:dyDescent="0.25">
      <c r="B16" s="6"/>
      <c r="C16" s="7"/>
      <c r="D16" s="7"/>
      <c r="E16" s="17"/>
      <c r="F16" s="7"/>
      <c r="G16" s="17"/>
      <c r="H16" s="8"/>
    </row>
    <row r="17" spans="1:26" s="1" customFormat="1" ht="39.950000000000003" customHeight="1" x14ac:dyDescent="0.25">
      <c r="A17" s="44"/>
      <c r="B17" s="10" t="s">
        <v>8</v>
      </c>
      <c r="C17" s="11" t="s">
        <v>36</v>
      </c>
      <c r="D17" s="11"/>
      <c r="E17" s="20">
        <f>SUM(E13,-E13*E15)</f>
        <v>0</v>
      </c>
      <c r="F17" s="11"/>
      <c r="G17" s="20">
        <f>SUM(G13,-G13*G15)</f>
        <v>0</v>
      </c>
      <c r="H17" s="1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8.1" customHeight="1" x14ac:dyDescent="0.25">
      <c r="B18" s="6"/>
      <c r="C18" s="7"/>
      <c r="D18" s="7"/>
      <c r="E18" s="17"/>
      <c r="F18" s="7"/>
      <c r="G18" s="17"/>
      <c r="H18" s="8"/>
    </row>
    <row r="19" spans="1:26" s="1" customFormat="1" ht="39.950000000000003" customHeight="1" x14ac:dyDescent="0.25">
      <c r="A19" s="44"/>
      <c r="B19" s="10" t="s">
        <v>9</v>
      </c>
      <c r="C19" s="11" t="s">
        <v>37</v>
      </c>
      <c r="D19" s="11"/>
      <c r="E19" s="26"/>
      <c r="F19" s="11"/>
      <c r="G19" s="26"/>
      <c r="H19" s="1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8.1" customHeight="1" x14ac:dyDescent="0.25">
      <c r="B20" s="6"/>
      <c r="C20" s="7"/>
      <c r="D20" s="7"/>
      <c r="E20" s="17"/>
      <c r="F20" s="7"/>
      <c r="G20" s="17"/>
      <c r="H20" s="8"/>
    </row>
    <row r="21" spans="1:26" s="1" customFormat="1" ht="39.950000000000003" customHeight="1" x14ac:dyDescent="0.25">
      <c r="A21" s="44"/>
      <c r="B21" s="10" t="s">
        <v>10</v>
      </c>
      <c r="C21" s="11" t="s">
        <v>38</v>
      </c>
      <c r="D21" s="11"/>
      <c r="E21" s="20">
        <f>SUM(E17,E19)</f>
        <v>0</v>
      </c>
      <c r="F21" s="11"/>
      <c r="G21" s="20">
        <f>SUM(G17,G19)</f>
        <v>0</v>
      </c>
      <c r="H21" s="12"/>
      <c r="I21" s="44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8.1" customHeight="1" x14ac:dyDescent="0.25">
      <c r="B22" s="13"/>
      <c r="C22" s="14"/>
      <c r="D22" s="14"/>
      <c r="E22" s="18"/>
      <c r="F22" s="14"/>
      <c r="G22" s="18"/>
      <c r="H22" s="15"/>
    </row>
    <row r="23" spans="1:26" s="43" customFormat="1" x14ac:dyDescent="0.25">
      <c r="B23" s="45"/>
      <c r="E23" s="46"/>
      <c r="G23" s="46"/>
    </row>
    <row r="30" spans="1:26" s="43" customFormat="1" x14ac:dyDescent="0.25">
      <c r="B30" s="45"/>
      <c r="E30" s="46"/>
      <c r="G30" s="46"/>
    </row>
    <row r="31" spans="1:26" s="43" customFormat="1" x14ac:dyDescent="0.25">
      <c r="B31" s="45"/>
      <c r="E31" s="46"/>
      <c r="G31" s="46"/>
    </row>
    <row r="32" spans="1:26" s="43" customFormat="1" x14ac:dyDescent="0.25">
      <c r="B32" s="45"/>
      <c r="E32" s="46"/>
      <c r="G32" s="46"/>
    </row>
    <row r="33" spans="2:7" s="43" customFormat="1" x14ac:dyDescent="0.25">
      <c r="B33" s="45"/>
      <c r="E33" s="46"/>
      <c r="G33" s="46"/>
    </row>
    <row r="34" spans="2:7" s="43" customFormat="1" x14ac:dyDescent="0.25">
      <c r="B34" s="45"/>
      <c r="E34" s="46"/>
      <c r="G34" s="46"/>
    </row>
    <row r="35" spans="2:7" s="43" customFormat="1" x14ac:dyDescent="0.25">
      <c r="B35" s="45"/>
      <c r="E35" s="46"/>
      <c r="G35" s="46"/>
    </row>
    <row r="36" spans="2:7" s="43" customFormat="1" x14ac:dyDescent="0.25">
      <c r="B36" s="45"/>
      <c r="E36" s="46"/>
      <c r="G36" s="46"/>
    </row>
    <row r="37" spans="2:7" s="43" customFormat="1" x14ac:dyDescent="0.25">
      <c r="B37" s="45"/>
      <c r="E37" s="46"/>
      <c r="G37" s="46"/>
    </row>
    <row r="38" spans="2:7" s="43" customFormat="1" x14ac:dyDescent="0.25">
      <c r="B38" s="45"/>
      <c r="E38" s="46"/>
      <c r="G38" s="46"/>
    </row>
    <row r="39" spans="2:7" s="43" customFormat="1" x14ac:dyDescent="0.25">
      <c r="B39" s="45"/>
      <c r="E39" s="46"/>
      <c r="G39" s="46"/>
    </row>
    <row r="40" spans="2:7" s="43" customFormat="1" x14ac:dyDescent="0.25">
      <c r="B40" s="45"/>
      <c r="E40" s="46"/>
      <c r="G40" s="46"/>
    </row>
    <row r="41" spans="2:7" s="43" customFormat="1" x14ac:dyDescent="0.25">
      <c r="B41" s="45"/>
      <c r="E41" s="46"/>
      <c r="G41" s="46"/>
    </row>
    <row r="42" spans="2:7" s="43" customFormat="1" x14ac:dyDescent="0.25">
      <c r="B42" s="45"/>
      <c r="E42" s="46"/>
      <c r="G42" s="46"/>
    </row>
    <row r="43" spans="2:7" s="43" customFormat="1" x14ac:dyDescent="0.25">
      <c r="B43" s="45"/>
      <c r="E43" s="46"/>
      <c r="G43" s="46"/>
    </row>
    <row r="44" spans="2:7" s="43" customFormat="1" x14ac:dyDescent="0.25">
      <c r="B44" s="45"/>
      <c r="E44" s="46"/>
      <c r="G44" s="46"/>
    </row>
    <row r="45" spans="2:7" s="43" customFormat="1" x14ac:dyDescent="0.25">
      <c r="B45" s="45"/>
      <c r="E45" s="46"/>
      <c r="G45" s="46"/>
    </row>
    <row r="46" spans="2:7" s="43" customFormat="1" x14ac:dyDescent="0.25">
      <c r="B46" s="45"/>
      <c r="E46" s="46"/>
      <c r="G46" s="46"/>
    </row>
    <row r="47" spans="2:7" s="43" customFormat="1" x14ac:dyDescent="0.25">
      <c r="B47" s="45"/>
      <c r="E47" s="46"/>
      <c r="G47" s="46"/>
    </row>
    <row r="48" spans="2:7" s="43" customFormat="1" x14ac:dyDescent="0.25">
      <c r="B48" s="45"/>
      <c r="E48" s="46"/>
      <c r="G48" s="46"/>
    </row>
    <row r="49" spans="2:7" s="43" customFormat="1" x14ac:dyDescent="0.25">
      <c r="B49" s="45"/>
      <c r="E49" s="46"/>
      <c r="G49" s="46"/>
    </row>
    <row r="50" spans="2:7" s="43" customFormat="1" x14ac:dyDescent="0.25">
      <c r="B50" s="45"/>
      <c r="E50" s="46"/>
      <c r="G50" s="46"/>
    </row>
  </sheetData>
  <sheetProtection sheet="1" objects="1" scenarios="1" selectLockedCells="1"/>
  <mergeCells count="2">
    <mergeCell ref="B2:H2"/>
    <mergeCell ref="B3:H3"/>
  </mergeCells>
  <pageMargins left="0.25" right="0.25" top="0.75" bottom="0.75" header="0.3" footer="0.3"/>
  <pageSetup scale="3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showGridLines="0" showRowColHeaders="0" zoomScaleNormal="100" workbookViewId="0">
      <selection activeCell="D5" sqref="D5"/>
    </sheetView>
  </sheetViews>
  <sheetFormatPr defaultRowHeight="15.75" x14ac:dyDescent="0.25"/>
  <cols>
    <col min="1" max="1" width="2.7109375" style="43" customWidth="1"/>
    <col min="2" max="2" width="6.28515625" style="2" customWidth="1"/>
    <col min="3" max="3" width="87.7109375" customWidth="1"/>
    <col min="4" max="4" width="2.7109375" customWidth="1"/>
    <col min="5" max="5" width="11.7109375" style="19" customWidth="1"/>
    <col min="6" max="6" width="2.7109375" customWidth="1"/>
    <col min="7" max="7" width="11.7109375" style="19" customWidth="1"/>
    <col min="8" max="8" width="2.7109375" customWidth="1"/>
    <col min="9" max="9" width="2.7109375" style="43" customWidth="1"/>
    <col min="10" max="26" width="9.140625" style="43"/>
  </cols>
  <sheetData>
    <row r="1" spans="1:26" x14ac:dyDescent="0.25">
      <c r="B1" s="3"/>
      <c r="C1" s="4"/>
      <c r="D1" s="4"/>
      <c r="E1" s="16"/>
      <c r="F1" s="4"/>
      <c r="G1" s="16"/>
      <c r="H1" s="5"/>
    </row>
    <row r="2" spans="1:26" ht="15" x14ac:dyDescent="0.25">
      <c r="B2" s="47" t="s">
        <v>0</v>
      </c>
      <c r="C2" s="48"/>
      <c r="D2" s="48"/>
      <c r="E2" s="48"/>
      <c r="F2" s="48"/>
      <c r="G2" s="48"/>
      <c r="H2" s="49"/>
    </row>
    <row r="3" spans="1:26" ht="23.25" x14ac:dyDescent="0.35">
      <c r="B3" s="50" t="s">
        <v>1</v>
      </c>
      <c r="C3" s="51"/>
      <c r="D3" s="51"/>
      <c r="E3" s="51"/>
      <c r="F3" s="51"/>
      <c r="G3" s="51"/>
      <c r="H3" s="52"/>
    </row>
    <row r="4" spans="1:26" ht="8.1" customHeight="1" x14ac:dyDescent="0.35">
      <c r="B4" s="34"/>
      <c r="C4" s="35"/>
      <c r="D4" s="35"/>
      <c r="E4" s="35"/>
      <c r="F4" s="35"/>
      <c r="G4" s="35"/>
      <c r="H4" s="36"/>
    </row>
    <row r="5" spans="1:26" ht="23.25" x14ac:dyDescent="0.35">
      <c r="B5" s="39" t="s">
        <v>30</v>
      </c>
      <c r="C5" s="41" t="str">
        <f>AvailHrs!C5</f>
        <v>[Test] County Children Services</v>
      </c>
      <c r="D5" s="38"/>
      <c r="E5" s="37" t="s">
        <v>26</v>
      </c>
      <c r="F5" s="38"/>
      <c r="G5" s="37" t="s">
        <v>27</v>
      </c>
      <c r="H5" s="36"/>
    </row>
    <row r="6" spans="1:26" ht="8.1" customHeight="1" x14ac:dyDescent="0.25">
      <c r="B6" s="6"/>
      <c r="C6" s="7"/>
      <c r="D6" s="7"/>
      <c r="E6" s="17"/>
      <c r="F6" s="7"/>
      <c r="G6" s="17"/>
      <c r="H6" s="8"/>
    </row>
    <row r="7" spans="1:26" ht="18.75" x14ac:dyDescent="0.3">
      <c r="B7" s="9" t="s">
        <v>16</v>
      </c>
      <c r="C7" s="7"/>
      <c r="D7" s="25"/>
      <c r="E7" s="24" t="s">
        <v>17</v>
      </c>
      <c r="F7" s="7"/>
      <c r="G7" s="24" t="s">
        <v>18</v>
      </c>
      <c r="H7" s="8"/>
    </row>
    <row r="8" spans="1:26" ht="8.1" customHeight="1" x14ac:dyDescent="0.25">
      <c r="B8" s="6"/>
      <c r="C8" s="7"/>
      <c r="D8" s="7"/>
      <c r="E8" s="17"/>
      <c r="F8" s="7"/>
      <c r="G8" s="17"/>
      <c r="H8" s="8"/>
    </row>
    <row r="9" spans="1:26" s="1" customFormat="1" ht="39.950000000000003" customHeight="1" x14ac:dyDescent="0.25">
      <c r="A9" s="44"/>
      <c r="B9" s="10" t="s">
        <v>4</v>
      </c>
      <c r="C9" s="11" t="s">
        <v>21</v>
      </c>
      <c r="D9" s="11"/>
      <c r="E9" s="29">
        <v>1</v>
      </c>
      <c r="F9" s="11"/>
      <c r="G9" s="29">
        <v>1</v>
      </c>
      <c r="H9" s="12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8.1" customHeight="1" x14ac:dyDescent="0.25">
      <c r="B10" s="6"/>
      <c r="C10" s="7" t="s">
        <v>15</v>
      </c>
      <c r="D10" s="7"/>
      <c r="E10" s="17"/>
      <c r="F10" s="7"/>
      <c r="G10" s="17"/>
      <c r="H10" s="8"/>
    </row>
    <row r="11" spans="1:26" s="1" customFormat="1" ht="39.950000000000003" customHeight="1" x14ac:dyDescent="0.25">
      <c r="A11" s="44"/>
      <c r="B11" s="10" t="s">
        <v>5</v>
      </c>
      <c r="C11" s="11" t="s">
        <v>22</v>
      </c>
      <c r="D11" s="11"/>
      <c r="E11" s="30">
        <v>2</v>
      </c>
      <c r="F11" s="11"/>
      <c r="G11" s="30">
        <v>2</v>
      </c>
      <c r="H11" s="1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8.1" customHeight="1" x14ac:dyDescent="0.25">
      <c r="B12" s="6"/>
      <c r="C12" s="7"/>
      <c r="D12" s="7"/>
      <c r="E12" s="17"/>
      <c r="F12" s="7"/>
      <c r="G12" s="17"/>
      <c r="H12" s="8"/>
    </row>
    <row r="13" spans="1:26" s="1" customFormat="1" ht="39.950000000000003" customHeight="1" x14ac:dyDescent="0.25">
      <c r="A13" s="44"/>
      <c r="B13" s="10" t="s">
        <v>6</v>
      </c>
      <c r="C13" s="11" t="s">
        <v>29</v>
      </c>
      <c r="D13" s="11"/>
      <c r="E13" s="31">
        <v>2</v>
      </c>
      <c r="F13" s="11"/>
      <c r="G13" s="31">
        <v>2</v>
      </c>
      <c r="H13" s="1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8.1" customHeight="1" x14ac:dyDescent="0.25">
      <c r="B14" s="6"/>
      <c r="C14" s="7"/>
      <c r="D14" s="7"/>
      <c r="E14" s="17"/>
      <c r="F14" s="7"/>
      <c r="G14" s="17"/>
      <c r="H14" s="8"/>
    </row>
    <row r="15" spans="1:26" s="1" customFormat="1" ht="39.950000000000003" customHeight="1" x14ac:dyDescent="0.25">
      <c r="A15" s="44"/>
      <c r="B15" s="10" t="s">
        <v>7</v>
      </c>
      <c r="C15" s="11" t="s">
        <v>23</v>
      </c>
      <c r="D15" s="11"/>
      <c r="E15" s="31">
        <v>1</v>
      </c>
      <c r="F15" s="11"/>
      <c r="G15" s="31">
        <v>1</v>
      </c>
      <c r="H15" s="1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8.1" customHeight="1" x14ac:dyDescent="0.25">
      <c r="B16" s="6"/>
      <c r="C16" s="7"/>
      <c r="D16" s="7"/>
      <c r="E16" s="17"/>
      <c r="F16" s="7"/>
      <c r="G16" s="17"/>
      <c r="H16" s="8"/>
    </row>
    <row r="17" spans="1:26" s="1" customFormat="1" ht="39.950000000000003" customHeight="1" x14ac:dyDescent="0.25">
      <c r="A17" s="44"/>
      <c r="B17" s="10" t="s">
        <v>8</v>
      </c>
      <c r="C17" s="11" t="s">
        <v>24</v>
      </c>
      <c r="D17" s="11"/>
      <c r="E17" s="31">
        <v>1</v>
      </c>
      <c r="F17" s="11"/>
      <c r="G17" s="31">
        <v>1</v>
      </c>
      <c r="H17" s="1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8.1" customHeight="1" x14ac:dyDescent="0.25">
      <c r="B18" s="6"/>
      <c r="C18" s="7"/>
      <c r="D18" s="7"/>
      <c r="E18" s="17"/>
      <c r="F18" s="7"/>
      <c r="G18" s="17"/>
      <c r="H18" s="8"/>
    </row>
    <row r="19" spans="1:26" s="1" customFormat="1" ht="39.75" customHeight="1" x14ac:dyDescent="0.25">
      <c r="A19" s="44"/>
      <c r="B19" s="10" t="s">
        <v>9</v>
      </c>
      <c r="C19" s="11" t="s">
        <v>19</v>
      </c>
      <c r="D19" s="11"/>
      <c r="E19" s="32">
        <f>AVERAGE(E9,E11,E13,E15,E17)</f>
        <v>1.4</v>
      </c>
      <c r="F19" s="11"/>
      <c r="G19" s="32">
        <f>AVERAGE(G9,G11,G13,G15,G17)</f>
        <v>1.4</v>
      </c>
      <c r="H19" s="1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8.1" hidden="1" customHeight="1" x14ac:dyDescent="0.25">
      <c r="B20" s="6"/>
      <c r="C20" s="7"/>
      <c r="D20" s="7"/>
      <c r="E20" s="17"/>
      <c r="F20" s="7"/>
      <c r="G20" s="17"/>
      <c r="H20" s="8"/>
    </row>
    <row r="21" spans="1:26" s="1" customFormat="1" ht="39.75" hidden="1" customHeight="1" x14ac:dyDescent="0.25">
      <c r="A21" s="44"/>
      <c r="B21" s="10" t="s">
        <v>10</v>
      </c>
      <c r="C21" s="11" t="s">
        <v>20</v>
      </c>
      <c r="D21" s="11"/>
      <c r="E21" s="32">
        <f>IF(E19=0,0.95,IF(E19=0.2,0.95,IF(E19=0.4,0.975,IF(E19=0.6,0.975,IF(E19=0.8,1,IF(E19=1,1,IF(E19=1.2,1,IF(E19=1.4,1.025,IF(E19=1.6,1.025,1.05)))))))))</f>
        <v>1.0249999999999999</v>
      </c>
      <c r="F21" s="11"/>
      <c r="G21" s="32">
        <f>IF(G19=0,0.95,IF(G19=0.2,0.95,IF(G19=0.4,0.975,IF(G19=0.6,0.975,IF(G19=0.8,1,IF(G19=1,1,IF(G19=1.2,1,IF(G19=1.4,1.025,IF(G19=1.6,1.025,1.05)))))))))</f>
        <v>1.0249999999999999</v>
      </c>
      <c r="H21" s="12"/>
      <c r="I21" s="44"/>
      <c r="J21" s="44"/>
      <c r="K21" s="33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8.1" customHeight="1" x14ac:dyDescent="0.25">
      <c r="B22" s="13"/>
      <c r="C22" s="14"/>
      <c r="D22" s="14"/>
      <c r="E22" s="18"/>
      <c r="F22" s="14"/>
      <c r="G22" s="18"/>
      <c r="H22" s="15"/>
    </row>
    <row r="23" spans="1:26" s="43" customFormat="1" x14ac:dyDescent="0.25">
      <c r="B23" s="45"/>
      <c r="E23" s="46"/>
      <c r="G23" s="46"/>
    </row>
    <row r="30" spans="1:26" s="43" customFormat="1" x14ac:dyDescent="0.25">
      <c r="B30" s="45"/>
      <c r="E30" s="46"/>
      <c r="G30" s="46"/>
    </row>
    <row r="31" spans="1:26" s="43" customFormat="1" x14ac:dyDescent="0.25">
      <c r="B31" s="45"/>
      <c r="E31" s="46"/>
      <c r="G31" s="46"/>
    </row>
    <row r="32" spans="1:26" s="43" customFormat="1" x14ac:dyDescent="0.25">
      <c r="B32" s="45"/>
      <c r="E32" s="46"/>
      <c r="G32" s="46"/>
    </row>
    <row r="33" spans="2:7" s="43" customFormat="1" x14ac:dyDescent="0.25">
      <c r="B33" s="45"/>
      <c r="E33" s="46"/>
      <c r="G33" s="46"/>
    </row>
    <row r="34" spans="2:7" s="43" customFormat="1" x14ac:dyDescent="0.25">
      <c r="B34" s="45"/>
      <c r="E34" s="46"/>
      <c r="G34" s="46"/>
    </row>
    <row r="35" spans="2:7" s="43" customFormat="1" x14ac:dyDescent="0.25">
      <c r="B35" s="45"/>
      <c r="E35" s="46"/>
      <c r="G35" s="46"/>
    </row>
    <row r="36" spans="2:7" s="43" customFormat="1" x14ac:dyDescent="0.25">
      <c r="B36" s="45"/>
      <c r="E36" s="46"/>
      <c r="G36" s="46"/>
    </row>
    <row r="37" spans="2:7" s="43" customFormat="1" x14ac:dyDescent="0.25">
      <c r="B37" s="45"/>
      <c r="E37" s="46"/>
      <c r="G37" s="46"/>
    </row>
    <row r="38" spans="2:7" s="43" customFormat="1" x14ac:dyDescent="0.25">
      <c r="B38" s="45"/>
      <c r="E38" s="46"/>
      <c r="G38" s="46"/>
    </row>
    <row r="39" spans="2:7" s="43" customFormat="1" x14ac:dyDescent="0.25">
      <c r="B39" s="45"/>
      <c r="E39" s="46"/>
      <c r="G39" s="46"/>
    </row>
    <row r="40" spans="2:7" s="43" customFormat="1" x14ac:dyDescent="0.25">
      <c r="B40" s="45"/>
      <c r="E40" s="46"/>
      <c r="G40" s="46"/>
    </row>
    <row r="41" spans="2:7" s="43" customFormat="1" x14ac:dyDescent="0.25">
      <c r="B41" s="45"/>
      <c r="E41" s="46"/>
      <c r="G41" s="46"/>
    </row>
    <row r="42" spans="2:7" s="43" customFormat="1" x14ac:dyDescent="0.25">
      <c r="B42" s="45"/>
      <c r="E42" s="46"/>
      <c r="G42" s="46"/>
    </row>
    <row r="43" spans="2:7" s="43" customFormat="1" x14ac:dyDescent="0.25">
      <c r="B43" s="45"/>
      <c r="E43" s="46"/>
      <c r="G43" s="46"/>
    </row>
    <row r="44" spans="2:7" s="43" customFormat="1" x14ac:dyDescent="0.25">
      <c r="B44" s="45"/>
      <c r="E44" s="46"/>
      <c r="G44" s="46"/>
    </row>
    <row r="45" spans="2:7" s="43" customFormat="1" x14ac:dyDescent="0.25">
      <c r="B45" s="45"/>
      <c r="E45" s="46"/>
      <c r="G45" s="46"/>
    </row>
    <row r="46" spans="2:7" s="43" customFormat="1" x14ac:dyDescent="0.25">
      <c r="B46" s="45"/>
      <c r="E46" s="46"/>
      <c r="G46" s="46"/>
    </row>
    <row r="47" spans="2:7" s="43" customFormat="1" x14ac:dyDescent="0.25">
      <c r="B47" s="45"/>
      <c r="E47" s="46"/>
      <c r="G47" s="46"/>
    </row>
    <row r="48" spans="2:7" s="43" customFormat="1" x14ac:dyDescent="0.25">
      <c r="B48" s="45"/>
      <c r="E48" s="46"/>
      <c r="G48" s="46"/>
    </row>
    <row r="49" spans="2:7" s="43" customFormat="1" x14ac:dyDescent="0.25">
      <c r="B49" s="45"/>
      <c r="E49" s="46"/>
      <c r="G49" s="46"/>
    </row>
    <row r="50" spans="2:7" s="43" customFormat="1" x14ac:dyDescent="0.25">
      <c r="B50" s="45"/>
      <c r="E50" s="46"/>
      <c r="G50" s="46"/>
    </row>
  </sheetData>
  <sheetProtection sheet="1" objects="1" scenarios="1" selectLockedCells="1"/>
  <mergeCells count="2">
    <mergeCell ref="B2:H2"/>
    <mergeCell ref="B3:H3"/>
  </mergeCells>
  <pageMargins left="0.25" right="0.25" top="0.75" bottom="0.75" header="0.3" footer="0.3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showGridLines="0" showRowColHeaders="0" workbookViewId="0">
      <selection activeCell="D5" sqref="D5"/>
    </sheetView>
  </sheetViews>
  <sheetFormatPr defaultRowHeight="15.75" x14ac:dyDescent="0.25"/>
  <cols>
    <col min="1" max="1" width="2.7109375" style="43" customWidth="1"/>
    <col min="2" max="2" width="6.28515625" style="2" customWidth="1"/>
    <col min="3" max="3" width="87.7109375" customWidth="1"/>
    <col min="4" max="4" width="2.7109375" customWidth="1"/>
    <col min="5" max="5" width="11.7109375" style="19" customWidth="1"/>
    <col min="6" max="6" width="2.7109375" customWidth="1"/>
    <col min="7" max="7" width="11.7109375" style="19" customWidth="1"/>
    <col min="8" max="8" width="2.7109375" customWidth="1"/>
    <col min="9" max="9" width="2.7109375" style="43" customWidth="1"/>
    <col min="10" max="26" width="9.140625" style="43"/>
  </cols>
  <sheetData>
    <row r="1" spans="1:26" x14ac:dyDescent="0.25">
      <c r="B1" s="3"/>
      <c r="C1" s="4"/>
      <c r="D1" s="4"/>
      <c r="E1" s="16"/>
      <c r="F1" s="4"/>
      <c r="G1" s="16"/>
      <c r="H1" s="5"/>
    </row>
    <row r="2" spans="1:26" ht="15" x14ac:dyDescent="0.25">
      <c r="B2" s="47" t="s">
        <v>0</v>
      </c>
      <c r="C2" s="48"/>
      <c r="D2" s="48"/>
      <c r="E2" s="48"/>
      <c r="F2" s="48"/>
      <c r="G2" s="48"/>
      <c r="H2" s="49"/>
    </row>
    <row r="3" spans="1:26" ht="23.25" x14ac:dyDescent="0.35">
      <c r="B3" s="50" t="s">
        <v>1</v>
      </c>
      <c r="C3" s="51"/>
      <c r="D3" s="51"/>
      <c r="E3" s="51"/>
      <c r="F3" s="51"/>
      <c r="G3" s="51"/>
      <c r="H3" s="52"/>
    </row>
    <row r="4" spans="1:26" ht="8.1" customHeight="1" x14ac:dyDescent="0.35">
      <c r="B4" s="34"/>
      <c r="C4" s="35"/>
      <c r="D4" s="35"/>
      <c r="E4" s="35"/>
      <c r="F4" s="35"/>
      <c r="G4" s="35"/>
      <c r="H4" s="36"/>
    </row>
    <row r="5" spans="1:26" ht="23.25" x14ac:dyDescent="0.35">
      <c r="B5" s="39" t="s">
        <v>30</v>
      </c>
      <c r="C5" s="41" t="str">
        <f>AvailHrs!C5</f>
        <v>[Test] County Children Services</v>
      </c>
      <c r="D5" s="38"/>
      <c r="E5" s="37" t="s">
        <v>26</v>
      </c>
      <c r="F5" s="38"/>
      <c r="G5" s="37" t="s">
        <v>27</v>
      </c>
      <c r="H5" s="36"/>
    </row>
    <row r="6" spans="1:26" ht="8.1" customHeight="1" x14ac:dyDescent="0.25">
      <c r="B6" s="6"/>
      <c r="C6" s="7"/>
      <c r="D6" s="7"/>
      <c r="E6" s="17"/>
      <c r="F6" s="7"/>
      <c r="G6" s="17"/>
      <c r="H6" s="8"/>
    </row>
    <row r="7" spans="1:26" ht="18.75" x14ac:dyDescent="0.3">
      <c r="B7" s="9" t="s">
        <v>28</v>
      </c>
      <c r="C7" s="7"/>
      <c r="D7" s="25"/>
      <c r="E7" s="24" t="s">
        <v>17</v>
      </c>
      <c r="F7" s="7"/>
      <c r="G7" s="24" t="s">
        <v>18</v>
      </c>
      <c r="H7" s="8"/>
    </row>
    <row r="8" spans="1:26" ht="8.1" customHeight="1" x14ac:dyDescent="0.25">
      <c r="B8" s="6"/>
      <c r="C8" s="7"/>
      <c r="D8" s="7"/>
      <c r="E8" s="17"/>
      <c r="F8" s="7"/>
      <c r="G8" s="17"/>
      <c r="H8" s="8"/>
    </row>
    <row r="9" spans="1:26" s="1" customFormat="1" ht="39.950000000000003" customHeight="1" x14ac:dyDescent="0.25">
      <c r="A9" s="44"/>
      <c r="B9" s="10" t="s">
        <v>4</v>
      </c>
      <c r="C9" s="11" t="s">
        <v>33</v>
      </c>
      <c r="D9" s="12"/>
      <c r="E9" s="29"/>
      <c r="F9" s="11"/>
      <c r="G9" s="29"/>
      <c r="H9" s="12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8.1" customHeight="1" x14ac:dyDescent="0.25">
      <c r="B10" s="6"/>
      <c r="C10" s="7"/>
      <c r="D10" s="7"/>
      <c r="E10" s="17"/>
      <c r="F10" s="7"/>
      <c r="G10" s="17"/>
      <c r="H10" s="8"/>
    </row>
    <row r="11" spans="1:26" s="1" customFormat="1" ht="39.950000000000003" customHeight="1" x14ac:dyDescent="0.25">
      <c r="A11" s="44"/>
      <c r="B11" s="10" t="s">
        <v>5</v>
      </c>
      <c r="C11" s="11" t="s">
        <v>40</v>
      </c>
      <c r="D11" s="12"/>
      <c r="E11" s="22">
        <f>AvailHrs!E21/12</f>
        <v>0</v>
      </c>
      <c r="F11" s="11"/>
      <c r="G11" s="22">
        <f>AvailHrs!G21/12</f>
        <v>0</v>
      </c>
      <c r="H11" s="1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8.1" customHeight="1" x14ac:dyDescent="0.25">
      <c r="B12" s="6"/>
      <c r="C12" s="7"/>
      <c r="D12" s="7"/>
      <c r="E12" s="17"/>
      <c r="F12" s="7"/>
      <c r="G12" s="17"/>
      <c r="H12" s="8"/>
    </row>
    <row r="13" spans="1:26" s="1" customFormat="1" ht="39.950000000000003" customHeight="1" x14ac:dyDescent="0.25">
      <c r="A13" s="44"/>
      <c r="B13" s="10" t="s">
        <v>6</v>
      </c>
      <c r="C13" s="11" t="s">
        <v>41</v>
      </c>
      <c r="D13" s="12"/>
      <c r="E13" s="23">
        <f>AvailHrs!E9</f>
        <v>0</v>
      </c>
      <c r="F13" s="11"/>
      <c r="G13" s="23">
        <f>AvailHrs!G9</f>
        <v>0</v>
      </c>
      <c r="H13" s="1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8.1" customHeight="1" x14ac:dyDescent="0.25">
      <c r="B14" s="6"/>
      <c r="C14" s="7"/>
      <c r="D14" s="7"/>
      <c r="E14" s="17"/>
      <c r="F14" s="7"/>
      <c r="G14" s="17"/>
      <c r="H14" s="8"/>
    </row>
    <row r="15" spans="1:26" s="1" customFormat="1" ht="39.950000000000003" customHeight="1" x14ac:dyDescent="0.25">
      <c r="A15" s="44"/>
      <c r="B15" s="10" t="s">
        <v>7</v>
      </c>
      <c r="C15" s="11" t="s">
        <v>34</v>
      </c>
      <c r="D15" s="12"/>
      <c r="E15" s="21" t="e">
        <f>E9/E13</f>
        <v>#DIV/0!</v>
      </c>
      <c r="F15" s="11"/>
      <c r="G15" s="21" t="e">
        <f>G9/G13</f>
        <v>#DIV/0!</v>
      </c>
      <c r="H15" s="1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8.1" customHeight="1" x14ac:dyDescent="0.25">
      <c r="B16" s="6"/>
      <c r="C16" s="7"/>
      <c r="D16" s="7"/>
      <c r="E16" s="17"/>
      <c r="F16" s="7"/>
      <c r="G16" s="17"/>
      <c r="H16" s="8"/>
    </row>
    <row r="17" spans="1:26" s="1" customFormat="1" ht="39.950000000000003" customHeight="1" x14ac:dyDescent="0.25">
      <c r="A17" s="44"/>
      <c r="B17" s="10" t="s">
        <v>8</v>
      </c>
      <c r="C17" s="11" t="s">
        <v>42</v>
      </c>
      <c r="D17" s="12"/>
      <c r="E17" s="23" t="e">
        <f>E15*0.35</f>
        <v>#DIV/0!</v>
      </c>
      <c r="F17" s="11"/>
      <c r="G17" s="23" t="e">
        <f>G15*0.35</f>
        <v>#DIV/0!</v>
      </c>
      <c r="H17" s="1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8.1" customHeight="1" x14ac:dyDescent="0.25">
      <c r="B18" s="6"/>
      <c r="C18" s="7"/>
      <c r="D18" s="7"/>
      <c r="E18" s="17"/>
      <c r="F18" s="7"/>
      <c r="G18" s="17"/>
      <c r="H18" s="8"/>
    </row>
    <row r="19" spans="1:26" s="1" customFormat="1" ht="39.950000000000003" customHeight="1" x14ac:dyDescent="0.25">
      <c r="A19" s="44"/>
      <c r="B19" s="10" t="s">
        <v>9</v>
      </c>
      <c r="C19" s="11" t="s">
        <v>31</v>
      </c>
      <c r="D19" s="12"/>
      <c r="E19" s="42" t="e">
        <f>E11/E13*0.75</f>
        <v>#DIV/0!</v>
      </c>
      <c r="F19" s="11"/>
      <c r="G19" s="42" t="e">
        <f>G11/G13*0.75</f>
        <v>#DIV/0!</v>
      </c>
      <c r="H19" s="1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8.1" customHeight="1" x14ac:dyDescent="0.25">
      <c r="B20" s="6"/>
      <c r="C20" s="7"/>
      <c r="D20" s="7"/>
      <c r="E20" s="17"/>
      <c r="F20" s="7"/>
      <c r="G20" s="17"/>
      <c r="H20" s="8"/>
    </row>
    <row r="21" spans="1:26" s="1" customFormat="1" ht="39.950000000000003" customHeight="1" x14ac:dyDescent="0.25">
      <c r="A21" s="44"/>
      <c r="B21" s="10" t="s">
        <v>10</v>
      </c>
      <c r="C21" s="11" t="s">
        <v>43</v>
      </c>
      <c r="D21" s="12"/>
      <c r="E21" s="20" t="e">
        <f>E19/E17</f>
        <v>#DIV/0!</v>
      </c>
      <c r="F21" s="11"/>
      <c r="G21" s="20" t="e">
        <f>G19/G17</f>
        <v>#DIV/0!</v>
      </c>
      <c r="H21" s="12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8.1" customHeight="1" x14ac:dyDescent="0.25">
      <c r="B22" s="6"/>
      <c r="C22" s="7"/>
      <c r="D22" s="7"/>
      <c r="E22" s="17"/>
      <c r="F22" s="7"/>
      <c r="G22" s="17"/>
      <c r="H22" s="8"/>
    </row>
    <row r="23" spans="1:26" s="1" customFormat="1" ht="39.950000000000003" customHeight="1" x14ac:dyDescent="0.25">
      <c r="A23" s="44"/>
      <c r="B23" s="10" t="s">
        <v>11</v>
      </c>
      <c r="C23" s="11" t="s">
        <v>44</v>
      </c>
      <c r="D23" s="12"/>
      <c r="E23" s="42" t="e">
        <f>E15*0.65</f>
        <v>#DIV/0!</v>
      </c>
      <c r="F23" s="11"/>
      <c r="G23" s="42" t="e">
        <f>G15*0.65</f>
        <v>#DIV/0!</v>
      </c>
      <c r="H23" s="12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8.1" customHeight="1" x14ac:dyDescent="0.25">
      <c r="B24" s="6"/>
      <c r="C24" s="7"/>
      <c r="D24" s="7"/>
      <c r="E24" s="17"/>
      <c r="F24" s="7"/>
      <c r="G24" s="17"/>
      <c r="H24" s="8"/>
    </row>
    <row r="25" spans="1:26" s="1" customFormat="1" ht="39.950000000000003" customHeight="1" x14ac:dyDescent="0.25">
      <c r="A25" s="44"/>
      <c r="B25" s="10" t="s">
        <v>12</v>
      </c>
      <c r="C25" s="11" t="s">
        <v>32</v>
      </c>
      <c r="D25" s="12"/>
      <c r="E25" s="42" t="e">
        <f>E11/E13*0.25</f>
        <v>#DIV/0!</v>
      </c>
      <c r="F25" s="11"/>
      <c r="G25" s="42" t="e">
        <f>G11/G13*0.25</f>
        <v>#DIV/0!</v>
      </c>
      <c r="H25" s="12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8.1" customHeight="1" x14ac:dyDescent="0.25">
      <c r="B26" s="6"/>
      <c r="C26" s="7"/>
      <c r="D26" s="7"/>
      <c r="E26" s="17"/>
      <c r="F26" s="7"/>
      <c r="G26" s="17"/>
      <c r="H26" s="8"/>
    </row>
    <row r="27" spans="1:26" s="1" customFormat="1" ht="39.950000000000003" customHeight="1" x14ac:dyDescent="0.25">
      <c r="A27" s="44"/>
      <c r="B27" s="10" t="s">
        <v>13</v>
      </c>
      <c r="C27" s="11" t="s">
        <v>45</v>
      </c>
      <c r="D27" s="12"/>
      <c r="E27" s="20" t="e">
        <f>E25/E23</f>
        <v>#DIV/0!</v>
      </c>
      <c r="F27" s="11"/>
      <c r="G27" s="20" t="e">
        <f>G25/G23</f>
        <v>#DIV/0!</v>
      </c>
      <c r="H27" s="12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8.1" customHeight="1" x14ac:dyDescent="0.25">
      <c r="B28" s="13"/>
      <c r="C28" s="14"/>
      <c r="D28" s="14"/>
      <c r="E28" s="18"/>
      <c r="F28" s="14"/>
      <c r="G28" s="18"/>
      <c r="H28" s="15"/>
    </row>
    <row r="29" spans="1:26" s="43" customFormat="1" x14ac:dyDescent="0.25">
      <c r="B29" s="45"/>
      <c r="E29" s="46"/>
      <c r="G29" s="46"/>
    </row>
    <row r="36" spans="2:7" s="43" customFormat="1" x14ac:dyDescent="0.25">
      <c r="B36" s="45"/>
      <c r="E36" s="46"/>
      <c r="G36" s="46"/>
    </row>
    <row r="37" spans="2:7" s="43" customFormat="1" x14ac:dyDescent="0.25">
      <c r="B37" s="45"/>
      <c r="E37" s="46"/>
      <c r="G37" s="46"/>
    </row>
    <row r="38" spans="2:7" s="43" customFormat="1" x14ac:dyDescent="0.25">
      <c r="B38" s="45"/>
      <c r="E38" s="46"/>
      <c r="G38" s="46"/>
    </row>
    <row r="39" spans="2:7" s="43" customFormat="1" x14ac:dyDescent="0.25">
      <c r="B39" s="45"/>
      <c r="E39" s="46"/>
      <c r="G39" s="46"/>
    </row>
    <row r="40" spans="2:7" s="43" customFormat="1" x14ac:dyDescent="0.25">
      <c r="B40" s="45"/>
      <c r="E40" s="46"/>
      <c r="G40" s="46"/>
    </row>
    <row r="41" spans="2:7" s="43" customFormat="1" x14ac:dyDescent="0.25">
      <c r="B41" s="45"/>
      <c r="E41" s="46"/>
      <c r="G41" s="46"/>
    </row>
    <row r="42" spans="2:7" s="43" customFormat="1" x14ac:dyDescent="0.25">
      <c r="B42" s="45"/>
      <c r="E42" s="46"/>
      <c r="G42" s="46"/>
    </row>
    <row r="43" spans="2:7" s="43" customFormat="1" x14ac:dyDescent="0.25">
      <c r="B43" s="45"/>
      <c r="E43" s="46"/>
      <c r="G43" s="46"/>
    </row>
    <row r="44" spans="2:7" s="43" customFormat="1" x14ac:dyDescent="0.25">
      <c r="B44" s="45"/>
      <c r="E44" s="46"/>
      <c r="G44" s="46"/>
    </row>
    <row r="45" spans="2:7" s="43" customFormat="1" x14ac:dyDescent="0.25">
      <c r="B45" s="45"/>
      <c r="E45" s="46"/>
      <c r="G45" s="46"/>
    </row>
    <row r="46" spans="2:7" s="43" customFormat="1" x14ac:dyDescent="0.25">
      <c r="B46" s="45"/>
      <c r="E46" s="46"/>
      <c r="G46" s="46"/>
    </row>
    <row r="47" spans="2:7" s="43" customFormat="1" x14ac:dyDescent="0.25">
      <c r="B47" s="45"/>
      <c r="E47" s="46"/>
      <c r="G47" s="46"/>
    </row>
    <row r="48" spans="2:7" s="43" customFormat="1" x14ac:dyDescent="0.25">
      <c r="B48" s="45"/>
      <c r="E48" s="46"/>
      <c r="G48" s="46"/>
    </row>
    <row r="49" spans="2:7" s="43" customFormat="1" x14ac:dyDescent="0.25">
      <c r="B49" s="45"/>
      <c r="E49" s="46"/>
      <c r="G49" s="46"/>
    </row>
    <row r="50" spans="2:7" s="43" customFormat="1" x14ac:dyDescent="0.25">
      <c r="B50" s="45"/>
      <c r="E50" s="46"/>
      <c r="G50" s="46"/>
    </row>
  </sheetData>
  <sheetProtection sheet="1" objects="1" scenarios="1" selectLockedCells="1"/>
  <mergeCells count="2">
    <mergeCell ref="B2:H2"/>
    <mergeCell ref="B3:H3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AvailHrs</vt:lpstr>
      <vt:lpstr>WorkloadImpact</vt:lpstr>
      <vt:lpstr>Caseload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Britton</dc:creator>
  <cp:lastModifiedBy>Scott Britton</cp:lastModifiedBy>
  <cp:lastPrinted>2015-06-15T16:02:08Z</cp:lastPrinted>
  <dcterms:created xsi:type="dcterms:W3CDTF">2015-04-17T12:54:05Z</dcterms:created>
  <dcterms:modified xsi:type="dcterms:W3CDTF">2015-10-12T20:59:52Z</dcterms:modified>
</cp:coreProperties>
</file>